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am\Dropbox (Acomptax)\2021\Francis Brousseau\"/>
    </mc:Choice>
  </mc:AlternateContent>
  <xr:revisionPtr revIDLastSave="0" documentId="13_ncr:1_{1F3E0FAF-49DC-4BFD-98F6-A2964E6EA115}" xr6:coauthVersionLast="47" xr6:coauthVersionMax="47" xr10:uidLastSave="{00000000-0000-0000-0000-000000000000}"/>
  <bookViews>
    <workbookView xWindow="-120" yWindow="-120" windowWidth="29040" windowHeight="15840" xr2:uid="{3C8195A3-8E71-47D8-8AB4-0DDCC30D65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  <c r="H18" i="1"/>
  <c r="I18" i="1"/>
  <c r="G18" i="1"/>
  <c r="H6" i="1"/>
  <c r="H7" i="1"/>
  <c r="H8" i="1"/>
  <c r="H9" i="1"/>
  <c r="H10" i="1"/>
  <c r="H11" i="1"/>
  <c r="H13" i="1"/>
  <c r="H15" i="1"/>
  <c r="I6" i="1"/>
  <c r="I7" i="1"/>
  <c r="I8" i="1"/>
  <c r="I9" i="1"/>
  <c r="I10" i="1"/>
  <c r="I11" i="1"/>
  <c r="I13" i="1"/>
  <c r="I15" i="1"/>
  <c r="I5" i="1"/>
  <c r="H5" i="1"/>
  <c r="G6" i="1"/>
  <c r="G7" i="1"/>
  <c r="G8" i="1"/>
  <c r="G9" i="1"/>
  <c r="G10" i="1"/>
  <c r="G11" i="1"/>
  <c r="G12" i="1"/>
  <c r="G13" i="1"/>
  <c r="G14" i="1"/>
  <c r="G15" i="1"/>
  <c r="G16" i="1"/>
  <c r="G5" i="1"/>
  <c r="F15" i="1"/>
  <c r="F13" i="1"/>
  <c r="F6" i="1"/>
  <c r="F7" i="1"/>
  <c r="F8" i="1"/>
  <c r="F9" i="1"/>
  <c r="F10" i="1"/>
  <c r="F11" i="1"/>
  <c r="F5" i="1"/>
  <c r="E6" i="1"/>
  <c r="E7" i="1"/>
  <c r="E8" i="1"/>
  <c r="E9" i="1"/>
  <c r="E10" i="1"/>
  <c r="E11" i="1"/>
  <c r="E12" i="1"/>
  <c r="E13" i="1"/>
  <c r="E14" i="1"/>
  <c r="E15" i="1"/>
  <c r="E16" i="1"/>
  <c r="E5" i="1"/>
  <c r="C8" i="1"/>
</calcChain>
</file>

<file path=xl/sharedStrings.xml><?xml version="1.0" encoding="utf-8"?>
<sst xmlns="http://schemas.openxmlformats.org/spreadsheetml/2006/main" count="23" uniqueCount="22">
  <si>
    <t>Fournitures</t>
  </si>
  <si>
    <t>repas</t>
  </si>
  <si>
    <t>cellulaire</t>
  </si>
  <si>
    <t>Opération</t>
  </si>
  <si>
    <t>Comptable</t>
  </si>
  <si>
    <t>Auto</t>
  </si>
  <si>
    <t>Entretien</t>
  </si>
  <si>
    <t>Gaz</t>
  </si>
  <si>
    <t>Parking</t>
  </si>
  <si>
    <t>Assurances</t>
  </si>
  <si>
    <t>Location</t>
  </si>
  <si>
    <t>Domicile</t>
  </si>
  <si>
    <t>Loyer</t>
  </si>
  <si>
    <t>Hydro</t>
  </si>
  <si>
    <t>%</t>
  </si>
  <si>
    <t>Net</t>
  </si>
  <si>
    <t>TPS</t>
  </si>
  <si>
    <t>TVQ</t>
  </si>
  <si>
    <t>% Tx</t>
  </si>
  <si>
    <t>Brut</t>
  </si>
  <si>
    <t>Brut à prendre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</si>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</sst>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38F6-8549-404B-9906-7FC198995BF7}">
  <dimension ref="A1:J20"/>
  <sheetViews>
    <sheetView tabSelected="1" workbookViewId="0">
      <selection activeCell="I28" sqref="I28"/>
    </sheetView>
  </sheetViews>
  <sheetFormatPr defaultColWidth="16.140625" defaultRowHeight="15" x14ac:dyDescent="0.25"/>
  <cols>
    <col min="1" max="4" width="16.140625" style="1"/>
    <col min="5" max="6" width="22" style="1" customWidth="1"/>
    <col min="7" max="16384" width="16.140625" style="1"/>
  </cols>
  <sheetData>
    <row r="1" spans="1:9" x14ac:dyDescent="0.25">
      <c r="C1" s="1" t="s">
        <v>19</v>
      </c>
      <c r="D1" s="1" t="s">
        <v>14</v>
      </c>
      <c r="E1" s="1" t="s">
        <v>20</v>
      </c>
      <c r="F1" s="1" t="s">
        <v>18</v>
      </c>
      <c r="G1" s="1" t="s">
        <v>15</v>
      </c>
      <c r="H1" s="1" t="s">
        <v>16</v>
      </c>
      <c r="I1" s="1" t="s">
        <v>17</v>
      </c>
    </row>
    <row r="2" spans="1:9" x14ac:dyDescent="0.25">
      <c r="A2" s="1" t="s">
        <v>21</v>
      </c>
      <c r="G2" s="1">
        <v>48355.199999999997</v>
      </c>
      <c r="H2" s="1">
        <v>2417.7600000000002</v>
      </c>
      <c r="I2" s="1">
        <v>4823.37</v>
      </c>
    </row>
    <row r="5" spans="1:9" x14ac:dyDescent="0.25">
      <c r="A5" s="1" t="s">
        <v>3</v>
      </c>
      <c r="B5" s="1" t="s">
        <v>0</v>
      </c>
      <c r="C5" s="1">
        <v>3266.67</v>
      </c>
      <c r="D5" s="2">
        <v>1</v>
      </c>
      <c r="E5" s="1">
        <f>C5*D5</f>
        <v>3266.67</v>
      </c>
      <c r="F5" s="2">
        <f>1/1.14975</f>
        <v>0.86975429441182861</v>
      </c>
      <c r="G5" s="3">
        <f>E5*F5</f>
        <v>2841.2002609262881</v>
      </c>
      <c r="H5" s="3">
        <f>G5*0.05</f>
        <v>142.06001304631442</v>
      </c>
      <c r="I5" s="3">
        <f>G5*0.09975</f>
        <v>283.40972602739726</v>
      </c>
    </row>
    <row r="6" spans="1:9" x14ac:dyDescent="0.25">
      <c r="B6" s="1" t="s">
        <v>1</v>
      </c>
      <c r="C6" s="1">
        <v>496.89</v>
      </c>
      <c r="D6" s="2">
        <v>0.5</v>
      </c>
      <c r="E6" s="1">
        <f t="shared" ref="E6:E16" si="0">C6*D6</f>
        <v>248.44499999999999</v>
      </c>
      <c r="F6" s="2">
        <f t="shared" ref="F6:F15" si="1">1/1.14975</f>
        <v>0.86975429441182861</v>
      </c>
      <c r="G6" s="3">
        <f t="shared" ref="G6:G16" si="2">E6*F6</f>
        <v>216.08610567514674</v>
      </c>
      <c r="H6" s="3">
        <f t="shared" ref="H6:H15" si="3">G6*0.05</f>
        <v>10.804305283757337</v>
      </c>
      <c r="I6" s="3">
        <f t="shared" ref="I6:I15" si="4">G6*0.09975</f>
        <v>21.554589041095888</v>
      </c>
    </row>
    <row r="7" spans="1:9" x14ac:dyDescent="0.25">
      <c r="B7" s="1" t="s">
        <v>2</v>
      </c>
      <c r="C7" s="1">
        <v>1365.96</v>
      </c>
      <c r="D7" s="2">
        <v>1</v>
      </c>
      <c r="E7" s="1">
        <f t="shared" si="0"/>
        <v>1365.96</v>
      </c>
      <c r="F7" s="2">
        <f t="shared" si="1"/>
        <v>0.86975429441182861</v>
      </c>
      <c r="G7" s="3">
        <f t="shared" si="2"/>
        <v>1188.0495759947814</v>
      </c>
      <c r="H7" s="3">
        <f t="shared" si="3"/>
        <v>59.402478799739072</v>
      </c>
      <c r="I7" s="3">
        <f t="shared" si="4"/>
        <v>118.50794520547946</v>
      </c>
    </row>
    <row r="8" spans="1:9" x14ac:dyDescent="0.25">
      <c r="B8" s="1" t="s">
        <v>4</v>
      </c>
      <c r="C8" s="1">
        <f>(185+95)*1.14975</f>
        <v>321.93</v>
      </c>
      <c r="D8" s="2">
        <v>1</v>
      </c>
      <c r="E8" s="1">
        <f t="shared" si="0"/>
        <v>321.93</v>
      </c>
      <c r="F8" s="2">
        <f t="shared" si="1"/>
        <v>0.86975429441182861</v>
      </c>
      <c r="G8" s="3">
        <f t="shared" si="2"/>
        <v>280</v>
      </c>
      <c r="H8" s="3">
        <f t="shared" si="3"/>
        <v>14</v>
      </c>
      <c r="I8" s="3">
        <f t="shared" si="4"/>
        <v>27.93</v>
      </c>
    </row>
    <row r="9" spans="1:9" x14ac:dyDescent="0.25">
      <c r="A9" s="1" t="s">
        <v>5</v>
      </c>
      <c r="B9" s="1" t="s">
        <v>6</v>
      </c>
      <c r="C9" s="1">
        <v>479.33</v>
      </c>
      <c r="D9" s="2">
        <v>1</v>
      </c>
      <c r="E9" s="1">
        <f t="shared" si="0"/>
        <v>479.33</v>
      </c>
      <c r="F9" s="2">
        <f t="shared" si="1"/>
        <v>0.86975429441182861</v>
      </c>
      <c r="G9" s="3">
        <f t="shared" si="2"/>
        <v>416.89932594042182</v>
      </c>
      <c r="H9" s="3">
        <f t="shared" si="3"/>
        <v>20.844966297021092</v>
      </c>
      <c r="I9" s="3">
        <f t="shared" si="4"/>
        <v>41.585707762557078</v>
      </c>
    </row>
    <row r="10" spans="1:9" x14ac:dyDescent="0.25">
      <c r="B10" s="1" t="s">
        <v>7</v>
      </c>
      <c r="C10" s="1">
        <v>1124.56</v>
      </c>
      <c r="D10" s="2">
        <v>1</v>
      </c>
      <c r="E10" s="1">
        <f t="shared" si="0"/>
        <v>1124.56</v>
      </c>
      <c r="F10" s="2">
        <f t="shared" si="1"/>
        <v>0.86975429441182861</v>
      </c>
      <c r="G10" s="3">
        <f t="shared" si="2"/>
        <v>978.09088932376596</v>
      </c>
      <c r="H10" s="3">
        <f t="shared" si="3"/>
        <v>48.904544466188298</v>
      </c>
      <c r="I10" s="3">
        <f t="shared" si="4"/>
        <v>97.564566210045655</v>
      </c>
    </row>
    <row r="11" spans="1:9" x14ac:dyDescent="0.25">
      <c r="B11" s="1" t="s">
        <v>8</v>
      </c>
      <c r="C11" s="1">
        <v>1437</v>
      </c>
      <c r="D11" s="2">
        <v>1</v>
      </c>
      <c r="E11" s="1">
        <f t="shared" si="0"/>
        <v>1437</v>
      </c>
      <c r="F11" s="2">
        <f t="shared" si="1"/>
        <v>0.86975429441182861</v>
      </c>
      <c r="G11" s="3">
        <f t="shared" si="2"/>
        <v>1249.8369210697977</v>
      </c>
      <c r="H11" s="3">
        <f t="shared" si="3"/>
        <v>62.491846053489887</v>
      </c>
      <c r="I11" s="3">
        <f t="shared" si="4"/>
        <v>124.67123287671232</v>
      </c>
    </row>
    <row r="12" spans="1:9" x14ac:dyDescent="0.25">
      <c r="B12" s="1" t="s">
        <v>9</v>
      </c>
      <c r="C12" s="1">
        <v>1800</v>
      </c>
      <c r="D12" s="2">
        <v>1</v>
      </c>
      <c r="E12" s="1">
        <f t="shared" si="0"/>
        <v>1800</v>
      </c>
      <c r="F12" s="2">
        <v>1</v>
      </c>
      <c r="G12" s="3">
        <f t="shared" si="2"/>
        <v>1800</v>
      </c>
      <c r="H12" s="3">
        <v>0</v>
      </c>
      <c r="I12" s="3">
        <v>0</v>
      </c>
    </row>
    <row r="13" spans="1:9" x14ac:dyDescent="0.25">
      <c r="B13" s="1" t="s">
        <v>10</v>
      </c>
      <c r="C13" s="1">
        <v>5408</v>
      </c>
      <c r="D13" s="2">
        <v>1</v>
      </c>
      <c r="E13" s="1">
        <f t="shared" si="0"/>
        <v>5408</v>
      </c>
      <c r="F13" s="2">
        <f t="shared" si="1"/>
        <v>0.86975429441182861</v>
      </c>
      <c r="G13" s="3">
        <f t="shared" si="2"/>
        <v>4703.6312241791693</v>
      </c>
      <c r="H13" s="3">
        <f t="shared" si="3"/>
        <v>235.18156120895847</v>
      </c>
      <c r="I13" s="3">
        <f t="shared" si="4"/>
        <v>469.18721461187215</v>
      </c>
    </row>
    <row r="14" spans="1:9" x14ac:dyDescent="0.25">
      <c r="A14" s="1" t="s">
        <v>11</v>
      </c>
      <c r="B14" s="1" t="s">
        <v>12</v>
      </c>
      <c r="C14" s="1">
        <v>15300</v>
      </c>
      <c r="D14" s="2">
        <v>0.2</v>
      </c>
      <c r="E14" s="1">
        <f t="shared" si="0"/>
        <v>3060</v>
      </c>
      <c r="F14" s="2">
        <v>1</v>
      </c>
      <c r="G14" s="3">
        <f t="shared" si="2"/>
        <v>3060</v>
      </c>
      <c r="H14" s="3">
        <v>0</v>
      </c>
      <c r="I14" s="3">
        <v>0</v>
      </c>
    </row>
    <row r="15" spans="1:9" x14ac:dyDescent="0.25">
      <c r="B15" s="1" t="s">
        <v>13</v>
      </c>
      <c r="C15" s="1">
        <v>2300</v>
      </c>
      <c r="D15" s="2">
        <v>0.2</v>
      </c>
      <c r="E15" s="1">
        <f t="shared" si="0"/>
        <v>460</v>
      </c>
      <c r="F15" s="2">
        <f t="shared" si="1"/>
        <v>0.86975429441182861</v>
      </c>
      <c r="G15" s="3">
        <f t="shared" si="2"/>
        <v>400.08697542944117</v>
      </c>
      <c r="H15" s="3">
        <f t="shared" si="3"/>
        <v>20.00434877147206</v>
      </c>
      <c r="I15" s="3">
        <f t="shared" si="4"/>
        <v>39.908675799086758</v>
      </c>
    </row>
    <row r="16" spans="1:9" x14ac:dyDescent="0.25">
      <c r="B16" s="1" t="s">
        <v>9</v>
      </c>
      <c r="C16" s="1">
        <v>360</v>
      </c>
      <c r="D16" s="2">
        <v>0.2</v>
      </c>
      <c r="E16" s="1">
        <f t="shared" si="0"/>
        <v>72</v>
      </c>
      <c r="F16" s="2">
        <v>1</v>
      </c>
      <c r="G16" s="3">
        <f t="shared" si="2"/>
        <v>72</v>
      </c>
      <c r="H16" s="3">
        <v>0</v>
      </c>
      <c r="I16" s="3">
        <v>0</v>
      </c>
    </row>
    <row r="18" spans="7:10" x14ac:dyDescent="0.25">
      <c r="G18" s="3">
        <f>SUM(G5:G17)</f>
        <v>17205.881278538807</v>
      </c>
      <c r="H18" s="4">
        <f t="shared" ref="H18:I18" si="5">SUM(H5:H17)</f>
        <v>613.69406392694066</v>
      </c>
      <c r="I18" s="4">
        <f t="shared" si="5"/>
        <v>1224.3196575342465</v>
      </c>
    </row>
    <row r="20" spans="7:10" x14ac:dyDescent="0.25">
      <c r="G20" s="3">
        <f>G2-G18</f>
        <v>31149.31872146119</v>
      </c>
      <c r="H20" s="3">
        <f t="shared" ref="H20:I20" si="6">H2-H18</f>
        <v>1804.0659360730597</v>
      </c>
      <c r="I20" s="3">
        <f t="shared" si="6"/>
        <v>3599.0503424657536</v>
      </c>
      <c r="J20" s="4">
        <f>SUM(H20:I20)</f>
        <v>5403.1162785388133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Issam Barhoumi</dc:creator>
  <cp:lastModifiedBy>Issam Barhoumi</cp:lastModifiedBy>
  <dcterms:created xsi:type="dcterms:W3CDTF">2021-05-31T17:09:01Z</dcterms:created>
  <dcterms:modified xsi:type="dcterms:W3CDTF">2021-05-31T17:29:48Z</dcterms:modified>
</cp:coreProperties>
</file>